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tapult" sheetId="1" state="visible" r:id="rId2"/>
  </sheets>
  <definedNames>
    <definedName function="false" hidden="false" localSheetId="0" name="_xlnm.Print_Area" vbProcedure="false">catapult!$A$1:$H$38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<sst xmlns="http://schemas.openxmlformats.org/spreadsheetml/2006/main" count="57" uniqueCount="54">
  <si>
    <t xml:space="preserve">catapult</t>
  </si>
  <si>
    <t xml:space="preserve">Hegarty H8-28</t>
  </si>
  <si>
    <t xml:space="preserve">vel (m/s)</t>
  </si>
  <si>
    <t xml:space="preserve">Type of catapult</t>
  </si>
  <si>
    <t xml:space="preserve">band</t>
  </si>
  <si>
    <t xml:space="preserve">Precise Yellow</t>
  </si>
  <si>
    <t xml:space="preserve">Type of band</t>
  </si>
  <si>
    <t xml:space="preserve">date</t>
  </si>
  <si>
    <t xml:space="preserve">Date</t>
  </si>
  <si>
    <t xml:space="preserve">thickness (mm)</t>
  </si>
  <si>
    <t xml:space="preserve">Thickness of band</t>
  </si>
  <si>
    <t xml:space="preserve">taper (mm)</t>
  </si>
  <si>
    <t xml:space="preserve">Taper of band, fork end</t>
  </si>
  <si>
    <t xml:space="preserve">Taper of band, pouch end</t>
  </si>
  <si>
    <t xml:space="preserve">active length (mm)</t>
  </si>
  <si>
    <t xml:space="preserve">Resting length of band</t>
  </si>
  <si>
    <t xml:space="preserve">draw length (mm)</t>
  </si>
  <si>
    <t xml:space="preserve">Stretched length of band</t>
  </si>
  <si>
    <t xml:space="preserve">draw weight (kg)</t>
  </si>
  <si>
    <t xml:space="preserve">Force in kilos of stretched band</t>
  </si>
  <si>
    <t xml:space="preserve">stretch</t>
  </si>
  <si>
    <t xml:space="preserve">Actual stretched divided by resting length</t>
  </si>
  <si>
    <t xml:space="preserve">max stretch</t>
  </si>
  <si>
    <t xml:space="preserve">Max stretched divided by resting length</t>
  </si>
  <si>
    <t xml:space="preserve">stretch (%)</t>
  </si>
  <si>
    <t xml:space="preserve">stretch / max stretch</t>
  </si>
  <si>
    <t xml:space="preserve">diameter (mm)</t>
  </si>
  <si>
    <t xml:space="preserve">Bearing diameter</t>
  </si>
  <si>
    <t xml:space="preserve">mass (g)</t>
  </si>
  <si>
    <t xml:space="preserve">Bearing weight</t>
  </si>
  <si>
    <t xml:space="preserve">avg vel (m/s)</t>
  </si>
  <si>
    <t xml:space="preserve">Average bearing velocity</t>
  </si>
  <si>
    <t xml:space="preserve">energy (J)</t>
  </si>
  <si>
    <t xml:space="preserve">Kinetic energy of bearing</t>
  </si>
  <si>
    <t xml:space="preserve">work (J)</t>
  </si>
  <si>
    <t xml:space="preserve">Work you put in to stretch the band</t>
  </si>
  <si>
    <t xml:space="preserve">efficiency (%)</t>
  </si>
  <si>
    <t xml:space="preserve">energy / work</t>
  </si>
  <si>
    <t xml:space="preserve">momentum (kg.m)</t>
  </si>
  <si>
    <t xml:space="preserve">bearing mass × avg velocity (the ability to ‘push’ the target)</t>
  </si>
  <si>
    <r>
      <rPr>
        <b val="true"/>
        <sz val="10"/>
        <color rgb="FF000000"/>
        <rFont val="DejaVu Sans Mono"/>
        <family val="3"/>
      </rPr>
      <t xml:space="preserve">energy density (J/mm</t>
    </r>
    <r>
      <rPr>
        <b val="true"/>
        <vertAlign val="superscript"/>
        <sz val="10"/>
        <color rgb="FF000000"/>
        <rFont val="DejaVu Sans Mono"/>
        <family val="3"/>
      </rPr>
      <t xml:space="preserve">3</t>
    </r>
    <r>
      <rPr>
        <b val="true"/>
        <sz val="10"/>
        <color rgb="FF000000"/>
        <rFont val="DejaVu Sans Mono"/>
        <family val="3"/>
      </rPr>
      <t xml:space="preserve">)</t>
    </r>
  </si>
  <si>
    <t xml:space="preserve">The amount of kinetic energy that a cubic mm of the band releases</t>
  </si>
  <si>
    <t xml:space="preserve">avg vel (ft/s)</t>
  </si>
  <si>
    <t xml:space="preserve">Velocity of bearing (imperial)</t>
  </si>
  <si>
    <t xml:space="preserve">energy (ft.lbs)</t>
  </si>
  <si>
    <t xml:space="preserve">Kinetic energy of bearing (imperial)</t>
  </si>
  <si>
    <t xml:space="preserve">“</t>
  </si>
  <si>
    <t xml:space="preserve">bearing (g)</t>
  </si>
  <si>
    <t xml:space="preserve">5/16</t>
  </si>
  <si>
    <t xml:space="preserve">3/8</t>
  </si>
  <si>
    <t xml:space="preserve">7/16</t>
  </si>
  <si>
    <t xml:space="preserve">1/2</t>
  </si>
  <si>
    <t xml:space="preserve">Notes</t>
  </si>
  <si>
    <t xml:space="preserve">Dark grey is optional. Light grey is necessary to calculate average velocity and bearing energy.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</si>
</sst>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0.0"/>
    <numFmt numFmtId="167" formatCode="dd/mm/yy"/>
    <numFmt numFmtId="168" formatCode="0.00"/>
    <numFmt numFmtId="169" formatCode="0.0%"/>
    <numFmt numFmtId="170" formatCode="0.000"/>
    <numFmt numFmtId="171" formatCode="0.00000"/>
  </numFmts>
  <fonts count="7">
    <font>
      <sz val="10"/>
      <color rgb="FF00000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DejaVu Sans Mono"/>
      <family val="3"/>
    </font>
    <font>
      <b val="true"/>
      <sz val="10"/>
      <color rgb="FF000000"/>
      <name val="DejaVu Sans Mono"/>
      <family val="3"/>
    </font>
    <font>
      <b val="true"/>
      <vertAlign val="superscript"/>
      <sz val="10"/>
      <color rgb="FF000000"/>
      <name val="DejaVu Sans Mono"/>
      <family val="3"/>
    </font>
  </fonts>
  <fills count="5">
    <fill>
      <patternFill patternType="none"/>
    </fill>
    <fill>
      <patternFill patternType="gray125"/>
    </fill>
    <fill>
      <patternFill patternType="solid">
        <fgColor rgb="FFB2B2B2"/>
        <bgColor rgb="FF969696"/>
      </patternFill>
    </fill>
    <fill>
      <patternFill patternType="solid">
        <fgColor rgb="FFDDDDDD"/>
        <bgColor rgb="FFCCFFCC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top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3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4" fillId="2" borderId="0" xfId="0" applyFont="true" applyBorder="false" applyAlignment="true" applyProtection="true">
      <alignment horizontal="center" vertical="top" textRotation="0" wrapText="false" indent="0" shrinkToFit="false"/>
      <protection locked="false" hidden="false"/>
    </xf>
    <xf numFmtId="168" fontId="4" fillId="2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8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4" fillId="2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70" fontId="4" fillId="3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6" fontId="4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1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left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44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D30" activeCellId="0" sqref="D3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25.6"/>
    <col collapsed="false" customWidth="true" hidden="false" outlineLevel="0" max="2" min="2" style="1" width="17.13"/>
    <col collapsed="false" customWidth="true" hidden="false" outlineLevel="0" max="3" min="3" style="1" width="2.92"/>
    <col collapsed="false" customWidth="true" hidden="false" outlineLevel="0" max="4" min="4" style="1" width="6.01"/>
    <col collapsed="false" customWidth="false" hidden="false" outlineLevel="0" max="5" min="5" style="1" width="11.57"/>
    <col collapsed="false" customWidth="false" hidden="false" outlineLevel="0" max="6" min="6" style="1" width="11.52"/>
    <col collapsed="false" customWidth="true" hidden="false" outlineLevel="0" max="7" min="7" style="1" width="2.92"/>
    <col collapsed="false" customWidth="true" hidden="false" outlineLevel="0" max="8" min="8" style="1" width="73.82"/>
    <col collapsed="false" customWidth="true" hidden="false" outlineLevel="0" max="9" min="9" style="1" width="71.88"/>
    <col collapsed="false" customWidth="false" hidden="false" outlineLevel="0" max="1005" min="10" style="1" width="11.52"/>
    <col collapsed="false" customWidth="false" hidden="false" outlineLevel="0" max="1024" min="1006" style="2" width="11.52"/>
  </cols>
  <sheetData>
    <row r="1" customFormat="false" ht="12.8" hidden="false" customHeight="false" outlineLevel="0" collapsed="false">
      <c r="D1" s="2"/>
    </row>
    <row r="2" customFormat="false" ht="12.8" hidden="false" customHeight="false" outlineLevel="0" collapsed="false">
      <c r="A2" s="3" t="s">
        <v>0</v>
      </c>
      <c r="B2" s="4" t="s">
        <v>1</v>
      </c>
      <c r="D2" s="2"/>
      <c r="E2" s="5" t="s">
        <v>2</v>
      </c>
      <c r="F2" s="5" t="s">
        <v>2</v>
      </c>
      <c r="H2" s="6" t="s">
        <v>3</v>
      </c>
      <c r="I2" s="0"/>
    </row>
    <row r="3" customFormat="false" ht="12.8" hidden="false" customHeight="false" outlineLevel="0" collapsed="false">
      <c r="A3" s="3" t="s">
        <v>4</v>
      </c>
      <c r="B3" s="4" t="s">
        <v>5</v>
      </c>
      <c r="D3" s="1" t="n">
        <v>1</v>
      </c>
      <c r="E3" s="7" t="n">
        <v>95.7</v>
      </c>
      <c r="F3" s="7"/>
      <c r="H3" s="6" t="s">
        <v>6</v>
      </c>
      <c r="I3" s="0"/>
    </row>
    <row r="4" s="2" customFormat="true" ht="12.8" hidden="false" customHeight="false" outlineLevel="0" collapsed="false">
      <c r="A4" s="3" t="s">
        <v>7</v>
      </c>
      <c r="B4" s="8" t="n">
        <v>45144</v>
      </c>
      <c r="D4" s="1" t="n">
        <v>2</v>
      </c>
      <c r="E4" s="7" t="n">
        <v>91.9</v>
      </c>
      <c r="F4" s="7"/>
      <c r="H4" s="6" t="s">
        <v>8</v>
      </c>
      <c r="I4" s="0"/>
    </row>
    <row r="5" customFormat="false" ht="12.8" hidden="false" customHeight="false" outlineLevel="0" collapsed="false">
      <c r="A5" s="3" t="s">
        <v>9</v>
      </c>
      <c r="B5" s="9" t="n">
        <v>0.5</v>
      </c>
      <c r="D5" s="1" t="n">
        <v>3</v>
      </c>
      <c r="E5" s="7" t="n">
        <v>94</v>
      </c>
      <c r="F5" s="7"/>
      <c r="G5" s="10"/>
      <c r="H5" s="6" t="s">
        <v>10</v>
      </c>
      <c r="I5" s="0"/>
    </row>
    <row r="6" customFormat="false" ht="12.8" hidden="false" customHeight="false" outlineLevel="0" collapsed="false">
      <c r="A6" s="3" t="s">
        <v>11</v>
      </c>
      <c r="B6" s="11" t="n">
        <v>32</v>
      </c>
      <c r="D6" s="1" t="n">
        <v>4</v>
      </c>
      <c r="E6" s="7" t="n">
        <v>92.3</v>
      </c>
      <c r="F6" s="7"/>
      <c r="G6" s="10"/>
      <c r="H6" s="6" t="s">
        <v>12</v>
      </c>
      <c r="I6" s="0"/>
    </row>
    <row r="7" customFormat="false" ht="12.8" hidden="false" customHeight="false" outlineLevel="0" collapsed="false">
      <c r="A7" s="3" t="s">
        <v>11</v>
      </c>
      <c r="B7" s="11" t="n">
        <v>16</v>
      </c>
      <c r="D7" s="1" t="n">
        <v>5</v>
      </c>
      <c r="E7" s="7" t="n">
        <v>91.5</v>
      </c>
      <c r="F7" s="7"/>
      <c r="G7" s="10"/>
      <c r="H7" s="6" t="s">
        <v>13</v>
      </c>
      <c r="I7" s="0"/>
    </row>
    <row r="8" customFormat="false" ht="12.8" hidden="false" customHeight="false" outlineLevel="0" collapsed="false">
      <c r="A8" s="3" t="s">
        <v>14</v>
      </c>
      <c r="B8" s="12" t="n">
        <v>145</v>
      </c>
      <c r="D8" s="1" t="n">
        <v>6</v>
      </c>
      <c r="E8" s="7" t="n">
        <v>92.7</v>
      </c>
      <c r="F8" s="7"/>
      <c r="G8" s="10"/>
      <c r="H8" s="6" t="s">
        <v>15</v>
      </c>
      <c r="I8" s="0"/>
    </row>
    <row r="9" customFormat="false" ht="12.8" hidden="false" customHeight="false" outlineLevel="0" collapsed="false">
      <c r="A9" s="3" t="s">
        <v>16</v>
      </c>
      <c r="B9" s="12" t="n">
        <v>800</v>
      </c>
      <c r="D9" s="1" t="n">
        <v>7</v>
      </c>
      <c r="E9" s="7" t="n">
        <v>91.1</v>
      </c>
      <c r="F9" s="7"/>
      <c r="G9" s="10"/>
      <c r="H9" s="6" t="s">
        <v>17</v>
      </c>
      <c r="I9" s="0"/>
    </row>
    <row r="10" customFormat="false" ht="12.8" hidden="false" customHeight="false" outlineLevel="0" collapsed="false">
      <c r="A10" s="3" t="s">
        <v>18</v>
      </c>
      <c r="B10" s="13" t="n">
        <v>7.2</v>
      </c>
      <c r="D10" s="1" t="n">
        <v>8</v>
      </c>
      <c r="E10" s="7" t="n">
        <v>90.8</v>
      </c>
      <c r="F10" s="7"/>
      <c r="G10" s="10"/>
      <c r="H10" s="6" t="s">
        <v>19</v>
      </c>
      <c r="I10" s="0"/>
    </row>
    <row r="11" customFormat="false" ht="12.8" hidden="false" customHeight="false" outlineLevel="0" collapsed="false">
      <c r="A11" s="3" t="s">
        <v>20</v>
      </c>
      <c r="B11" s="14" t="n">
        <f aca="false">B9/B8</f>
        <v>5.51724137931035</v>
      </c>
      <c r="D11" s="1" t="n">
        <v>9</v>
      </c>
      <c r="E11" s="7" t="n">
        <v>92.3</v>
      </c>
      <c r="F11" s="7"/>
      <c r="H11" s="6" t="s">
        <v>21</v>
      </c>
      <c r="I11" s="0"/>
    </row>
    <row r="12" customFormat="false" ht="12.8" hidden="false" customHeight="false" outlineLevel="0" collapsed="false">
      <c r="A12" s="3" t="s">
        <v>22</v>
      </c>
      <c r="B12" s="9" t="n">
        <v>6</v>
      </c>
      <c r="D12" s="1" t="n">
        <v>10</v>
      </c>
      <c r="E12" s="7" t="n">
        <v>93.1</v>
      </c>
      <c r="F12" s="7"/>
      <c r="H12" s="6" t="s">
        <v>23</v>
      </c>
      <c r="I12" s="0"/>
    </row>
    <row r="13" customFormat="false" ht="12.8" hidden="false" customHeight="false" outlineLevel="0" collapsed="false">
      <c r="A13" s="3" t="s">
        <v>24</v>
      </c>
      <c r="B13" s="15" t="n">
        <f aca="false">B11/B12</f>
        <v>0.919540229885058</v>
      </c>
      <c r="D13" s="1" t="n">
        <v>11</v>
      </c>
      <c r="E13" s="7" t="n">
        <v>93.6</v>
      </c>
      <c r="F13" s="7"/>
      <c r="H13" s="6" t="s">
        <v>25</v>
      </c>
      <c r="I13" s="0"/>
    </row>
    <row r="14" customFormat="false" ht="12.8" hidden="false" customHeight="false" outlineLevel="0" collapsed="false">
      <c r="A14" s="3" t="s">
        <v>26</v>
      </c>
      <c r="B14" s="16" t="n">
        <f aca="false">5/16*25.4</f>
        <v>7.9375</v>
      </c>
      <c r="D14" s="1" t="n">
        <v>12</v>
      </c>
      <c r="E14" s="7"/>
      <c r="F14" s="7"/>
      <c r="H14" s="6" t="s">
        <v>27</v>
      </c>
      <c r="I14" s="0"/>
    </row>
    <row r="15" customFormat="false" ht="12.8" hidden="false" customHeight="false" outlineLevel="0" collapsed="false">
      <c r="A15" s="3" t="s">
        <v>28</v>
      </c>
      <c r="B15" s="17" t="n">
        <f aca="false">B27</f>
        <v>2.051</v>
      </c>
      <c r="D15" s="1" t="n">
        <v>13</v>
      </c>
      <c r="E15" s="7"/>
      <c r="F15" s="7"/>
      <c r="H15" s="6" t="s">
        <v>29</v>
      </c>
      <c r="I15" s="0"/>
    </row>
    <row r="16" customFormat="false" ht="12.8" hidden="false" customHeight="false" outlineLevel="0" collapsed="false">
      <c r="A16" s="3" t="s">
        <v>30</v>
      </c>
      <c r="B16" s="18" t="n">
        <f aca="false">F28</f>
        <v>92.6363636363636</v>
      </c>
      <c r="D16" s="1" t="n">
        <v>14</v>
      </c>
      <c r="E16" s="7"/>
      <c r="F16" s="7"/>
      <c r="H16" s="6" t="s">
        <v>31</v>
      </c>
      <c r="I16" s="0"/>
    </row>
    <row r="17" customFormat="false" ht="12.8" hidden="false" customHeight="false" outlineLevel="0" collapsed="false">
      <c r="A17" s="3" t="s">
        <v>32</v>
      </c>
      <c r="B17" s="18" t="n">
        <f aca="false">0.5*B15/1000*B16^2</f>
        <v>8.8003240123967</v>
      </c>
      <c r="D17" s="1" t="n">
        <v>15</v>
      </c>
      <c r="E17" s="7"/>
      <c r="F17" s="7"/>
      <c r="H17" s="6" t="s">
        <v>33</v>
      </c>
      <c r="I17" s="0"/>
    </row>
    <row r="18" customFormat="false" ht="12.8" hidden="false" customHeight="false" outlineLevel="0" collapsed="false">
      <c r="A18" s="3" t="s">
        <v>34</v>
      </c>
      <c r="B18" s="19" t="n">
        <f aca="false">B10*9.80665*0.5*((B9-B8)/1000)</f>
        <v>23.1240807</v>
      </c>
      <c r="D18" s="1" t="n">
        <v>16</v>
      </c>
      <c r="E18" s="7"/>
      <c r="F18" s="7"/>
      <c r="H18" s="6" t="s">
        <v>35</v>
      </c>
      <c r="I18" s="0"/>
    </row>
    <row r="19" customFormat="false" ht="12.8" hidden="false" customHeight="false" outlineLevel="0" collapsed="false">
      <c r="A19" s="3" t="s">
        <v>36</v>
      </c>
      <c r="B19" s="20" t="n">
        <f aca="false">B17/B18</f>
        <v>0.380569680869376</v>
      </c>
      <c r="D19" s="1" t="n">
        <v>17</v>
      </c>
      <c r="E19" s="7"/>
      <c r="F19" s="7"/>
      <c r="H19" s="6" t="s">
        <v>37</v>
      </c>
      <c r="I19" s="0"/>
      <c r="J19" s="0"/>
      <c r="K19" s="0"/>
    </row>
    <row r="20" customFormat="false" ht="12.8" hidden="false" customHeight="false" outlineLevel="0" collapsed="false">
      <c r="A20" s="3" t="s">
        <v>38</v>
      </c>
      <c r="B20" s="21" t="n">
        <f aca="false">B15*0.001*B16</f>
        <v>0.189997181818182</v>
      </c>
      <c r="D20" s="1" t="n">
        <v>18</v>
      </c>
      <c r="E20" s="7"/>
      <c r="F20" s="7"/>
      <c r="H20" s="22" t="s">
        <v>39</v>
      </c>
      <c r="I20" s="0"/>
      <c r="J20" s="0"/>
      <c r="K20" s="0"/>
    </row>
    <row r="21" customFormat="false" ht="12.8" hidden="false" customHeight="false" outlineLevel="0" collapsed="false">
      <c r="A21" s="3" t="s">
        <v>40</v>
      </c>
      <c r="B21" s="23" t="n">
        <f aca="false">B17/(B8/2*(B6+B7)*B5)</f>
        <v>0.00505765747838891</v>
      </c>
      <c r="D21" s="1" t="n">
        <v>19</v>
      </c>
      <c r="E21" s="7"/>
      <c r="F21" s="7"/>
      <c r="H21" s="6" t="s">
        <v>41</v>
      </c>
      <c r="I21" s="0"/>
    </row>
    <row r="22" customFormat="false" ht="12.8" hidden="false" customHeight="false" outlineLevel="0" collapsed="false">
      <c r="A22" s="3"/>
      <c r="B22" s="24"/>
      <c r="D22" s="1" t="n">
        <v>20</v>
      </c>
      <c r="E22" s="7"/>
      <c r="F22" s="7"/>
      <c r="H22" s="3"/>
      <c r="I22" s="0"/>
    </row>
    <row r="23" customFormat="false" ht="12.8" hidden="false" customHeight="false" outlineLevel="0" collapsed="false">
      <c r="A23" s="3" t="s">
        <v>42</v>
      </c>
      <c r="B23" s="25" t="n">
        <f aca="false">((B16*100)/2.54)/12</f>
        <v>303.925077547125</v>
      </c>
      <c r="D23" s="1" t="n">
        <v>21</v>
      </c>
      <c r="E23" s="7"/>
      <c r="F23" s="7"/>
      <c r="H23" s="6" t="s">
        <v>43</v>
      </c>
      <c r="I23" s="0"/>
    </row>
    <row r="24" customFormat="false" ht="12.8" hidden="false" customHeight="false" outlineLevel="0" collapsed="false">
      <c r="A24" s="3" t="s">
        <v>44</v>
      </c>
      <c r="B24" s="18" t="n">
        <f aca="false">((B17/9.80665)*2.2046)*(100/2.54)/12</f>
        <v>6.49071929032949</v>
      </c>
      <c r="D24" s="1" t="n">
        <v>22</v>
      </c>
      <c r="E24" s="7"/>
      <c r="F24" s="7"/>
      <c r="H24" s="6" t="s">
        <v>45</v>
      </c>
      <c r="I24" s="0"/>
    </row>
    <row r="25" customFormat="false" ht="12.8" hidden="false" customHeight="false" outlineLevel="0" collapsed="false">
      <c r="D25" s="1" t="n">
        <v>23</v>
      </c>
      <c r="E25" s="7"/>
      <c r="F25" s="7"/>
      <c r="H25" s="0"/>
      <c r="I25" s="0"/>
    </row>
    <row r="26" customFormat="false" ht="12.8" hidden="false" customHeight="false" outlineLevel="0" collapsed="false">
      <c r="A26" s="26" t="s">
        <v>46</v>
      </c>
      <c r="B26" s="27" t="s">
        <v>47</v>
      </c>
      <c r="D26" s="1" t="n">
        <v>24</v>
      </c>
      <c r="E26" s="7"/>
      <c r="F26" s="7"/>
    </row>
    <row r="27" customFormat="false" ht="12.8" hidden="false" customHeight="false" outlineLevel="0" collapsed="false">
      <c r="A27" s="28" t="s">
        <v>48</v>
      </c>
      <c r="B27" s="2" t="n">
        <v>2.051</v>
      </c>
      <c r="D27" s="1" t="n">
        <v>25</v>
      </c>
      <c r="E27" s="7"/>
      <c r="F27" s="7"/>
    </row>
    <row r="28" customFormat="false" ht="12.8" hidden="false" customHeight="false" outlineLevel="0" collapsed="false">
      <c r="A28" s="29" t="s">
        <v>49</v>
      </c>
      <c r="B28" s="2" t="n">
        <v>3.554</v>
      </c>
      <c r="D28" s="10"/>
      <c r="E28" s="3" t="s">
        <v>30</v>
      </c>
      <c r="F28" s="30" t="n">
        <f aca="false">AVERAGE(E3:F27)</f>
        <v>92.6363636363636</v>
      </c>
      <c r="G28" s="10"/>
      <c r="H28" s="10"/>
      <c r="I28" s="2"/>
    </row>
    <row r="29" customFormat="false" ht="12.8" hidden="false" customHeight="false" outlineLevel="0" collapsed="false">
      <c r="A29" s="28" t="s">
        <v>50</v>
      </c>
      <c r="B29" s="2" t="n">
        <v>5.628</v>
      </c>
      <c r="D29" s="10"/>
      <c r="E29" s="10"/>
      <c r="G29" s="10"/>
      <c r="H29" s="10"/>
      <c r="I29" s="2"/>
    </row>
    <row r="30" customFormat="false" ht="12.8" hidden="false" customHeight="false" outlineLevel="0" collapsed="false">
      <c r="A30" s="29" t="s">
        <v>51</v>
      </c>
      <c r="B30" s="2" t="n">
        <v>8.402</v>
      </c>
      <c r="E30" s="0"/>
      <c r="G30" s="10"/>
      <c r="H30" s="10"/>
      <c r="I30" s="2"/>
    </row>
    <row r="31" customFormat="false" ht="12.8" hidden="false" customHeight="false" outlineLevel="0" collapsed="false">
      <c r="E31" s="0"/>
      <c r="G31" s="10"/>
      <c r="H31" s="10"/>
      <c r="I31" s="2"/>
    </row>
    <row r="32" customFormat="false" ht="12.8" hidden="false" customHeight="true" outlineLevel="0" collapsed="false">
      <c r="A32" s="31" t="s">
        <v>52</v>
      </c>
      <c r="B32" s="32" t="s">
        <v>53</v>
      </c>
      <c r="C32" s="32"/>
      <c r="D32" s="32"/>
      <c r="E32" s="32"/>
      <c r="F32" s="32"/>
      <c r="G32" s="10"/>
      <c r="H32" s="10"/>
      <c r="I32" s="2"/>
    </row>
    <row r="33" customFormat="false" ht="12.8" hidden="false" customHeight="false" outlineLevel="0" collapsed="false">
      <c r="B33" s="32"/>
      <c r="C33" s="32"/>
      <c r="D33" s="32"/>
      <c r="E33" s="32"/>
      <c r="F33" s="32"/>
      <c r="G33" s="10"/>
      <c r="H33" s="10"/>
      <c r="I33" s="2"/>
    </row>
    <row r="34" customFormat="false" ht="12.8" hidden="false" customHeight="false" outlineLevel="0" collapsed="false">
      <c r="B34" s="32"/>
      <c r="C34" s="32"/>
      <c r="D34" s="32"/>
      <c r="E34" s="32"/>
      <c r="F34" s="32"/>
      <c r="G34" s="10"/>
      <c r="H34" s="10"/>
      <c r="I34" s="2"/>
    </row>
    <row r="35" customFormat="false" ht="12.8" hidden="false" customHeight="false" outlineLevel="0" collapsed="false">
      <c r="B35" s="32"/>
      <c r="C35" s="32"/>
      <c r="D35" s="32"/>
      <c r="E35" s="32"/>
      <c r="F35" s="32"/>
      <c r="G35" s="31"/>
      <c r="H35" s="2"/>
      <c r="I35" s="2"/>
    </row>
    <row r="36" customFormat="false" ht="12.8" hidden="false" customHeight="false" outlineLevel="0" collapsed="false">
      <c r="B36" s="32"/>
      <c r="C36" s="32"/>
      <c r="D36" s="32"/>
      <c r="E36" s="32"/>
      <c r="F36" s="32"/>
      <c r="G36" s="10"/>
      <c r="H36" s="10"/>
      <c r="I36" s="2"/>
    </row>
    <row r="37" customFormat="false" ht="12.8" hidden="false" customHeight="false" outlineLevel="0" collapsed="false">
      <c r="B37" s="32"/>
      <c r="C37" s="32"/>
      <c r="D37" s="32"/>
      <c r="E37" s="32"/>
      <c r="F37" s="32"/>
      <c r="I37" s="2"/>
    </row>
    <row r="38" customFormat="false" ht="12.8" hidden="false" customHeight="false" outlineLevel="0" collapsed="false">
      <c r="B38" s="32"/>
      <c r="C38" s="32"/>
      <c r="D38" s="32"/>
      <c r="E38" s="32"/>
      <c r="F38" s="32"/>
      <c r="G38" s="2"/>
      <c r="H38" s="2"/>
      <c r="I38" s="2"/>
    </row>
    <row r="39" customFormat="false" ht="12.8" hidden="false" customHeight="false" outlineLevel="0" collapsed="false">
      <c r="G39" s="2"/>
      <c r="H39" s="2"/>
      <c r="I39" s="2"/>
    </row>
    <row r="40" customFormat="false" ht="12.8" hidden="false" customHeight="false" outlineLevel="0" collapsed="false">
      <c r="G40" s="2"/>
      <c r="H40" s="2"/>
      <c r="I40" s="2"/>
    </row>
    <row r="41" customFormat="false" ht="12.8" hidden="false" customHeight="false" outlineLevel="0" collapsed="false">
      <c r="G41" s="2"/>
      <c r="H41" s="2"/>
      <c r="I41" s="2"/>
    </row>
    <row r="42" customFormat="false" ht="12.8" hidden="false" customHeight="false" outlineLevel="0" collapsed="false">
      <c r="G42" s="2"/>
      <c r="H42" s="2"/>
      <c r="I42" s="2"/>
    </row>
    <row r="43" customFormat="false" ht="12.8" hidden="false" customHeight="false" outlineLevel="0" collapsed="false">
      <c r="G43" s="2"/>
      <c r="H43" s="2"/>
      <c r="I43" s="2"/>
    </row>
    <row r="44" customFormat="false" ht="12.8" hidden="false" customHeight="false" outlineLevel="0" collapsed="false">
      <c r="G44" s="2"/>
      <c r="H44" s="2"/>
      <c r="I44" s="2"/>
    </row>
  </sheetData>
  <mergeCells count="1">
    <mergeCell ref="B32:F38"/>
  </mergeCells>
  <printOptions headings="false" gridLines="false" gridLinesSet="true" horizontalCentered="true" verticalCentered="false"/>
  <pageMargins left="0.7" right="0.7" top="0.75" bottom="0.75" header="0.511811023622047" footer="0.511811023622047"/>
  <pageSetup paperSize="9" scale="8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323</TotalTime>
  <Application>LibreOffice/7.3.7.2$Linux_X86_64 LibreOffice_project/30$Build-2</Application>
  <AppVersion>15.0000</AppVersion>
  <Company>Hewlett-Packard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2020-07-01T07:37:56Z</dcterms:created>
  <dc:creator>Juan Lancaster</dc:creator>
  <dc:description/>
  <dc:language>en-GB</dc:language>
  <cp:lastModifiedBy/>
  <dcterms:modified xsi:type="dcterms:W3CDTF">2024-03-30T00:00:46Z</dcterms:modified>
  <cp:revision>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